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<sst xmlns="http://schemas.openxmlformats.org/spreadsheetml/2006/main" count="164" uniqueCount="155">
  <si>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</si>
  <si>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</si>
  <si>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</si>
  <si>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</si>
  <si>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</si>
  <si>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</si>
  <si>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</si>
  <si>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</si>
  <si>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</si>
  <si>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</si>
  <si>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</si>
  <si>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</si>
  <si>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</si>
  <si>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</si>
  <si>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</si>
  <si>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</si>
  <si>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</si>
  <si>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</si>
  <si>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</si>
  <si>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</si>
  <si>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</si>
  <si>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</si>
  <si>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</si>
  <si>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</si>
  <si>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</si>
  <si>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</si>
  <si>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</si>
  <si>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</si>
  <si>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</si>
  <si>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</si>
  <si>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</si>
  <si>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</si>
  <si>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</si>
  <si>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</si>
  <si>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</si>
  <si>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</si>
  <si>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</si>
  <si>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</si>
  <si>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</si>
  <si>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</si>
  <si>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</si>
  <si>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</si>
  <si>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</si>
  <si>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</si>
  <si>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</si>
  <si>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</si>
  <si>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</si>
  <si>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</si>
  <si>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</si>
  <si>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</si>
  <si>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</si>
  <si>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</si>
  <si>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</si>
  <si>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</si>
  <si>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</si>
  <si>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</si>
  <si>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</si>
  <si>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</si>
  <si>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</si>
  <si>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</si>
  <si>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</si>
  <si>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</si>
  <si>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</si>
  <si>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</si>
  <si>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</si>
  <si>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</si>
  <si>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</si>
  <si>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</si>
  <si>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</si>
  <si>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</si>
  <si>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</si>
  <si>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</si>
  <si>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</si>
  <si>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</si>
  <si>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</si>
  <si>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</si>
  <si>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</si>
  <si>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</si>
  <si>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</si>
  <si>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</si>
  <si>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</si>
  <si>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</si>
  <si>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</si>
  <si>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</si>
  <si>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</si>
  <si>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</si>
  <si>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</si>
  <si>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</si>
  <si>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</si>
  <si>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</si>
  <si>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</si>
  <si>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</si>
  <si>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</si>
  <si>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</si>
  <si>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</si>
  <si>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</si>
  <si>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</si>
  <si>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</si>
  <si>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</si>
  <si>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</si>
  <si>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</si>
  <si>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</si>
  <si>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</si>
  <si>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</si>
  <si>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</si>
  <si>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</si>
  <si>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</si>
  <si>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</si>
  <si>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</si>
  <si>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</si>
  <si>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</si>
  <si>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</si>
  <si>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</si>
  <si>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</si>
  <si>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</si>
  <si>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</si>
  <si>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</si>
  <si>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</si>
  <si>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</si>
  <si>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</si>
  <si>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</si>
  <si>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</si>
  <si>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</si>
  <si>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</si>
  <si>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</si>
  <si>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</si>
  <si>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</si>
  <si>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</si>
  <si>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</si>
  <si>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</si>
  <si>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</si>
  <si>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</si>
  <si>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</si>
  <si>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</si>
  <si>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</si>
  <si>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</si>
  <si>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</si>
  <si>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</si>
  <si>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</si>
  <si>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</si>
  <si>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</si>
  <si>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</si>
  <si>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</si>
  <si>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</si>
  <si>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</si>
  <si>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</si>
  <si>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</si>
  <si>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</si>
  <si>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</si>
  <si>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</si>
  <si>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</si>
  <si>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</si>
  <si>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</si>
  <si>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</si>
  <si>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__ .08.2019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</si>
</sst>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="75" zoomScaleNormal="75" zoomScalePageLayoutView="0" workbookViewId="0" topLeftCell="A2">
      <selection activeCell="C1" sqref="C1:G3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62" t="s">
        <v>154</v>
      </c>
      <c r="D1" s="62"/>
      <c r="E1" s="62"/>
      <c r="F1" s="62"/>
      <c r="G1" s="62"/>
    </row>
    <row r="2" spans="3:7" ht="48.75" customHeight="1">
      <c r="C2" s="62"/>
      <c r="D2" s="62"/>
      <c r="E2" s="62"/>
      <c r="F2" s="62"/>
      <c r="G2" s="62"/>
    </row>
    <row r="3" spans="3:7" ht="15" customHeight="1">
      <c r="C3" s="62"/>
      <c r="D3" s="62"/>
      <c r="E3" s="62"/>
      <c r="F3" s="62"/>
      <c r="G3" s="62"/>
    </row>
    <row r="4" spans="3:6" ht="15" customHeight="1">
      <c r="C4" s="8"/>
      <c r="D4" s="8"/>
      <c r="E4" s="8"/>
      <c r="F4" s="9"/>
    </row>
    <row r="5" spans="1:7" ht="38.25" customHeight="1">
      <c r="A5" s="68" t="s">
        <v>93</v>
      </c>
      <c r="B5" s="68"/>
      <c r="C5" s="68"/>
      <c r="D5" s="68"/>
      <c r="E5" s="68"/>
      <c r="F5" s="68"/>
      <c r="G5" s="68"/>
    </row>
    <row r="6" spans="1:7" ht="20.25" customHeight="1">
      <c r="A6" s="70" t="s">
        <v>0</v>
      </c>
      <c r="B6" s="57" t="s">
        <v>1</v>
      </c>
      <c r="C6" s="64" t="s">
        <v>62</v>
      </c>
      <c r="D6" s="65"/>
      <c r="E6" s="65"/>
      <c r="F6" s="65"/>
      <c r="G6" s="66"/>
    </row>
    <row r="7" spans="1:7" ht="20.25" customHeight="1">
      <c r="A7" s="71"/>
      <c r="B7" s="69"/>
      <c r="C7" s="64" t="s">
        <v>72</v>
      </c>
      <c r="D7" s="65"/>
      <c r="E7" s="65"/>
      <c r="F7" s="41"/>
      <c r="G7" s="42"/>
    </row>
    <row r="8" spans="1:7" ht="40.5" customHeight="1">
      <c r="A8" s="71"/>
      <c r="B8" s="69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72" t="s">
        <v>2</v>
      </c>
      <c r="B9" s="74" t="s">
        <v>3</v>
      </c>
      <c r="C9" s="67">
        <f>C12+C17+C22+C26+C29+C38+C43+C47+C54</f>
        <v>67050590.02</v>
      </c>
      <c r="D9" s="67">
        <f>D12+D17+D22+D26+D29+D38+D43+D47+D54</f>
        <v>867243.4199999999</v>
      </c>
      <c r="E9" s="67">
        <f>E12+E17+E22+E26+E29+E38+E43+E47+E54</f>
        <v>67917833.44</v>
      </c>
      <c r="F9" s="67">
        <f>F12+F17+F22+F26+F29+F38+F43+F47+F54</f>
        <v>47791636.06</v>
      </c>
      <c r="G9" s="67">
        <f>G12+G17+G22+G26+G29+G38+G43+G47+G54</f>
        <v>47570036.06</v>
      </c>
    </row>
    <row r="10" spans="1:7" ht="13.5" customHeight="1">
      <c r="A10" s="73"/>
      <c r="B10" s="75"/>
      <c r="C10" s="67"/>
      <c r="D10" s="67"/>
      <c r="E10" s="67"/>
      <c r="F10" s="67"/>
      <c r="G10" s="67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7105520.0200000005</v>
      </c>
      <c r="D17" s="25">
        <f>D18+D19+D20+D21</f>
        <v>867243.4199999999</v>
      </c>
      <c r="E17" s="25">
        <f t="shared" si="0"/>
        <v>7972763.44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2576647.17</v>
      </c>
      <c r="D18" s="13">
        <v>1064952.98</v>
      </c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18053.49</v>
      </c>
      <c r="D19" s="26">
        <v>1628.96</v>
      </c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4989952.2</v>
      </c>
      <c r="D20" s="26">
        <v>-112009.26</v>
      </c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-479132.84</v>
      </c>
      <c r="D21" s="26">
        <v>-87329.26</v>
      </c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59" t="s">
        <v>25</v>
      </c>
      <c r="B27" s="61" t="s">
        <v>26</v>
      </c>
      <c r="C27" s="63">
        <v>1100000</v>
      </c>
      <c r="D27" s="13">
        <v>0</v>
      </c>
      <c r="E27" s="13">
        <f>C27+D27</f>
        <v>1100000</v>
      </c>
      <c r="F27" s="63">
        <v>1150000</v>
      </c>
      <c r="G27" s="63">
        <v>1200000</v>
      </c>
    </row>
    <row r="28" spans="1:7" ht="0.75" customHeight="1" hidden="1">
      <c r="A28" s="60"/>
      <c r="B28" s="61"/>
      <c r="C28" s="63"/>
      <c r="D28" s="13"/>
      <c r="E28" s="13"/>
      <c r="F28" s="63"/>
      <c r="G28" s="63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56" t="s">
        <v>80</v>
      </c>
      <c r="B38" s="57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56"/>
      <c r="B39" s="58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0</v>
      </c>
      <c r="E47" s="12">
        <f>E48+E49+E50+E51+E52+E53</f>
        <v>19770000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0</v>
      </c>
      <c r="E48" s="13">
        <f t="shared" si="2"/>
        <v>19610000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186494606.17</v>
      </c>
      <c r="D70" s="12">
        <f>D71+D89</f>
        <v>-373344.23</v>
      </c>
      <c r="E70" s="12">
        <f>E71+E89</f>
        <v>186121261.94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186820641.22</v>
      </c>
      <c r="D71" s="13">
        <f>D73+D74+D75+D82+D87</f>
        <v>-373344.23</v>
      </c>
      <c r="E71" s="13">
        <f>C71+D71</f>
        <v>186447296.99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72953530</v>
      </c>
      <c r="D72" s="12">
        <f>D73+D74</f>
        <v>0</v>
      </c>
      <c r="E72" s="12">
        <f>C72+D72</f>
        <v>72953530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6521930</v>
      </c>
      <c r="D74" s="13">
        <v>0</v>
      </c>
      <c r="E74" s="13">
        <f>C74+D74</f>
        <v>6521930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34408730.230000004</v>
      </c>
      <c r="D75" s="12">
        <f>D78+D80+D81+D76+D77+D79</f>
        <v>-406215.57999999996</v>
      </c>
      <c r="E75" s="12">
        <f>E78+E80+E81+E76+E77+E79</f>
        <v>34002514.65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0</v>
      </c>
      <c r="E76" s="13">
        <f>C76+D76</f>
        <v>10532000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3507</v>
      </c>
      <c r="D80" s="13">
        <v>127836.62</v>
      </c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14002407.59</v>
      </c>
      <c r="D81" s="13">
        <f>-598363.2+64311</f>
        <v>-534052.2</v>
      </c>
      <c r="E81" s="13">
        <f t="shared" si="3"/>
        <v>13468355.39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54157466.99</v>
      </c>
      <c r="D82" s="12">
        <f>D83+D84+D85+D86</f>
        <v>0</v>
      </c>
      <c r="E82" s="12">
        <f t="shared" si="3"/>
        <v>54157466.99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1805446.99</v>
      </c>
      <c r="D83" s="13">
        <v>0</v>
      </c>
      <c r="E83" s="13">
        <f t="shared" si="3"/>
        <v>1805446.99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0</v>
      </c>
      <c r="E84" s="13">
        <f t="shared" si="3"/>
        <v>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52348330</v>
      </c>
      <c r="D86" s="13">
        <v>0</v>
      </c>
      <c r="E86" s="13">
        <f t="shared" si="3"/>
        <v>52348330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25300914</v>
      </c>
      <c r="D87" s="12">
        <f>D88</f>
        <v>32871.35</v>
      </c>
      <c r="E87" s="12">
        <f t="shared" si="3"/>
        <v>25333785.35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25300914</v>
      </c>
      <c r="D88" s="16">
        <f>3871.35+29000</f>
        <v>32871.35</v>
      </c>
      <c r="E88" s="13">
        <f t="shared" si="3"/>
        <v>25333785.35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253545196.19</v>
      </c>
      <c r="D91" s="12">
        <f>D70+D9</f>
        <v>493899.18999999994</v>
      </c>
      <c r="E91" s="12">
        <f>E70+E9</f>
        <v>254039095.38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</sheetData>
  <sheetProtection/>
  <mergeCells count="20"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2019-09-13T08:56:02Z</cp:lastPrinted>
  <dcterms:created xsi:type="dcterms:W3CDTF">2014-01-17T06:18:32Z</dcterms:created>
  <dcterms:modified xsi:type="dcterms:W3CDTF">2019-09-13T08:56:06Z</dcterms:modified>
  <cp:category/>
  <cp:version/>
  <cp:contentType/>
  <cp:contentStatus/>
</cp:coreProperties>
</file>